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для сайта\Кудрявцева 2А\"/>
    </mc:Choice>
  </mc:AlternateContent>
  <xr:revisionPtr revIDLastSave="0" documentId="13_ncr:1_{88A743D9-F1D5-4935-83E9-B27CAA468BA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3" l="1"/>
  <c r="E5" i="9" l="1"/>
  <c r="F5" i="9" s="1"/>
  <c r="F8" i="13" l="1"/>
  <c r="F7" i="13"/>
  <c r="F6" i="13"/>
  <c r="G6" i="13" l="1"/>
  <c r="F3" i="15" l="1"/>
  <c r="F5" i="15" s="1"/>
  <c r="F9" i="13" l="1"/>
  <c r="E9" i="13" l="1"/>
</calcChain>
</file>

<file path=xl/sharedStrings.xml><?xml version="1.0" encoding="utf-8"?>
<sst xmlns="http://schemas.openxmlformats.org/spreadsheetml/2006/main" count="54" uniqueCount="46">
  <si>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</si>
  <si>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</si>
  <si>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</si>
  <si>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</si>
  <si>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</si>
  <si>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</si>
  <si>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</si>
  <si>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</si>
  <si>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</si>
  <si>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</si>
  <si>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</si>
  <si>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</si>
  <si>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</si>
  <si>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</si>
  <si>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</si>
  <si>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</si>
  <si>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</si>
  <si>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</si>
  <si>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</si>
  <si>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</si>
  <si>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</si>
  <si>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</si>
  <si>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</si>
  <si>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</si>
  <si>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</si>
  <si>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</si>
  <si>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</si>
  <si>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</si>
  <si>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</si>
  <si>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</si>
  <si>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</si>
  <si>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</si>
  <si>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</si>
  <si>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</si>
  <si>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</si>
  <si>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</si>
  <si>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</si>
  <si>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</si>
  <si>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</si>
  <si>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</si>
  <si>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</si>
  <si>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</si>
  <si>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</si>
  <si>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 май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</si>
  <si>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  май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</si>
  <si>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май </t>
    </r>
    <r>
      <rPr>
        <b/>
        <sz val="20"/>
        <color rgb="FF000000"/>
        <rFont val="Times New Roman"/>
        <family val="1"/>
        <charset val="204"/>
      </rPr>
      <t xml:space="preserve"> 2019г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</si>
</sst>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0.0"/>
    <numFmt numFmtId="173" formatCode="_-* #,##0.00000\ _₽_-;\-* #,##0.00000\ _₽_-;_-* &quot;-&quot;?????\ _₽_-;_-@_-"/>
    <numFmt numFmtId="174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6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6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6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7" fillId="0" borderId="0" xfId="3" applyFont="1" applyBorder="1" applyAlignment="1">
      <alignment horizontal="center" vertical="center" wrapText="1"/>
    </xf>
    <xf numFmtId="166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6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7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right"/>
    </xf>
    <xf numFmtId="164" fontId="5" fillId="0" borderId="0" xfId="0" applyNumberFormat="1" applyFont="1" applyAlignment="1"/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wrapText="1"/>
    </xf>
    <xf numFmtId="165" fontId="8" fillId="2" borderId="4" xfId="0" applyNumberFormat="1" applyFont="1" applyFill="1" applyBorder="1" applyAlignment="1">
      <alignment horizontal="right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6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6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/>
    </xf>
    <xf numFmtId="174" fontId="25" fillId="3" borderId="7" xfId="0" applyNumberFormat="1" applyFont="1" applyFill="1" applyBorder="1" applyAlignment="1">
      <alignment vertical="center" wrapText="1"/>
    </xf>
    <xf numFmtId="164" fontId="25" fillId="3" borderId="5" xfId="0" applyNumberFormat="1" applyFont="1" applyFill="1" applyBorder="1" applyAlignment="1">
      <alignment horizontal="right" vertical="center" wrapText="1"/>
    </xf>
    <xf numFmtId="167" fontId="8" fillId="3" borderId="4" xfId="0" applyNumberFormat="1" applyFont="1" applyFill="1" applyBorder="1" applyAlignment="1">
      <alignment horizontal="right" vertical="center" wrapText="1"/>
    </xf>
    <xf numFmtId="164" fontId="5" fillId="0" borderId="0" xfId="0" applyNumberFormat="1" applyFont="1"/>
    <xf numFmtId="167" fontId="8" fillId="4" borderId="8" xfId="0" applyNumberFormat="1" applyFont="1" applyFill="1" applyBorder="1" applyAlignment="1">
      <alignment horizontal="right" vertical="center" wrapText="1"/>
    </xf>
    <xf numFmtId="167" fontId="8" fillId="4" borderId="4" xfId="0" applyNumberFormat="1" applyFont="1" applyFill="1" applyBorder="1" applyAlignment="1">
      <alignment horizontal="right" vertical="center" wrapText="1"/>
    </xf>
    <xf numFmtId="167" fontId="8" fillId="2" borderId="8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6" fontId="8" fillId="2" borderId="4" xfId="3" applyFont="1" applyFill="1" applyBorder="1" applyAlignment="1">
      <alignment horizontal="right" vertical="center"/>
    </xf>
    <xf numFmtId="1" fontId="8" fillId="2" borderId="4" xfId="3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2000000}"/>
    <cellStyle name="Финансовый" xfId="2" builtinId="3"/>
    <cellStyle name="Финансовый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14"/>
  <sheetViews>
    <sheetView tabSelected="1" zoomScale="145" zoomScaleNormal="145" workbookViewId="0">
      <selection activeCell="G26" sqref="A24:G26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72" t="s">
        <v>44</v>
      </c>
      <c r="B1" s="72"/>
      <c r="C1" s="72"/>
      <c r="D1" s="72"/>
      <c r="E1" s="72"/>
      <c r="F1" s="72"/>
      <c r="G1" s="72"/>
    </row>
    <row r="2" spans="1:10" ht="35.25" customHeight="1" x14ac:dyDescent="0.2">
      <c r="A2" s="73" t="s">
        <v>8</v>
      </c>
      <c r="B2" s="74" t="s">
        <v>9</v>
      </c>
      <c r="C2" s="73" t="s">
        <v>28</v>
      </c>
      <c r="D2" s="73" t="s">
        <v>10</v>
      </c>
      <c r="E2" s="73" t="s">
        <v>11</v>
      </c>
      <c r="F2" s="73"/>
      <c r="G2" s="73"/>
    </row>
    <row r="3" spans="1:10" ht="24" customHeight="1" x14ac:dyDescent="0.2">
      <c r="A3" s="73"/>
      <c r="B3" s="75"/>
      <c r="C3" s="73"/>
      <c r="D3" s="73"/>
      <c r="E3" s="73" t="s">
        <v>12</v>
      </c>
      <c r="F3" s="73"/>
      <c r="G3" s="77" t="s">
        <v>31</v>
      </c>
    </row>
    <row r="4" spans="1:10" ht="32.25" customHeight="1" x14ac:dyDescent="0.2">
      <c r="A4" s="73"/>
      <c r="B4" s="76"/>
      <c r="C4" s="73"/>
      <c r="D4" s="73"/>
      <c r="E4" s="52" t="s">
        <v>13</v>
      </c>
      <c r="F4" s="53" t="s">
        <v>14</v>
      </c>
      <c r="G4" s="77"/>
    </row>
    <row r="5" spans="1:10" ht="21.75" customHeight="1" x14ac:dyDescent="0.2">
      <c r="A5" s="15" t="s">
        <v>24</v>
      </c>
      <c r="B5" s="22" t="s">
        <v>15</v>
      </c>
      <c r="C5" s="16" t="s">
        <v>16</v>
      </c>
      <c r="D5" s="68">
        <v>413.42</v>
      </c>
      <c r="E5" s="61">
        <v>76.819999999999993</v>
      </c>
      <c r="F5" s="41"/>
      <c r="G5" s="41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42"/>
      <c r="E6" s="70">
        <f>439*0.051</f>
        <v>22.388999999999999</v>
      </c>
      <c r="F6" s="63">
        <f>45*3.6*0.051</f>
        <v>8.2619999999999987</v>
      </c>
      <c r="G6" s="65">
        <f>G7*0.051</f>
        <v>0.61199999999999999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42"/>
      <c r="E7" s="61">
        <v>439</v>
      </c>
      <c r="F7" s="64">
        <f>45*3.6</f>
        <v>162</v>
      </c>
      <c r="G7" s="66">
        <v>12</v>
      </c>
      <c r="H7" s="54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69">
        <v>20110</v>
      </c>
      <c r="E8" s="61">
        <v>555</v>
      </c>
      <c r="F8" s="64">
        <f>45*7.35</f>
        <v>330.75</v>
      </c>
      <c r="G8" s="67">
        <v>12</v>
      </c>
      <c r="H8" s="54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42"/>
      <c r="E9" s="61">
        <f>E8+E7</f>
        <v>994</v>
      </c>
      <c r="F9" s="64">
        <f>SUM(F7:F8)</f>
        <v>492.75</v>
      </c>
      <c r="G9" s="67">
        <v>24</v>
      </c>
      <c r="H9" s="54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43"/>
      <c r="E10" s="41"/>
      <c r="F10" s="41"/>
      <c r="G10" s="41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M20"/>
  <sheetViews>
    <sheetView topLeftCell="B10" workbookViewId="0">
      <selection activeCell="G11" sqref="G11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79" t="s">
        <v>2</v>
      </c>
      <c r="B1" s="79"/>
      <c r="C1" s="79"/>
      <c r="D1" s="79"/>
      <c r="E1" s="79"/>
      <c r="F1" s="79"/>
      <c r="G1" s="79"/>
    </row>
    <row r="2" spans="1:13" ht="26.25" customHeight="1" x14ac:dyDescent="0.2">
      <c r="A2" s="78" t="s">
        <v>43</v>
      </c>
      <c r="B2" s="78"/>
      <c r="C2" s="78"/>
      <c r="D2" s="78"/>
      <c r="E2" s="78"/>
      <c r="F2" s="78"/>
      <c r="G2" s="78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2" t="s">
        <v>27</v>
      </c>
      <c r="G4" s="82"/>
      <c r="H4" s="82"/>
    </row>
    <row r="5" spans="1:13" ht="69.75" customHeight="1" x14ac:dyDescent="0.2">
      <c r="A5" s="55">
        <v>25488</v>
      </c>
      <c r="B5" s="7" t="s">
        <v>36</v>
      </c>
      <c r="C5" s="56">
        <v>305.3</v>
      </c>
      <c r="D5" s="56">
        <v>413.42</v>
      </c>
      <c r="E5" s="49">
        <f>D5-C5</f>
        <v>108.12</v>
      </c>
      <c r="F5" s="60">
        <f>E5</f>
        <v>108.12</v>
      </c>
      <c r="G5" s="59"/>
      <c r="H5" s="40"/>
    </row>
    <row r="6" spans="1:13" ht="26.25" customHeight="1" x14ac:dyDescent="0.25">
      <c r="A6" s="8"/>
      <c r="B6" s="9"/>
      <c r="C6" s="57">
        <v>43943</v>
      </c>
      <c r="D6" s="57">
        <v>43975</v>
      </c>
      <c r="E6" s="10"/>
    </row>
    <row r="7" spans="1:13" ht="32.25" customHeight="1" x14ac:dyDescent="0.2">
      <c r="A7" s="12" t="s">
        <v>5</v>
      </c>
      <c r="B7" s="12"/>
      <c r="C7" s="12"/>
      <c r="D7" s="12"/>
      <c r="E7" s="12"/>
      <c r="F7" s="13">
        <v>10560.1</v>
      </c>
      <c r="G7" s="19"/>
      <c r="H7" s="62"/>
    </row>
    <row r="8" spans="1:13" ht="32.25" customHeight="1" thickBot="1" x14ac:dyDescent="0.25">
      <c r="A8" s="12"/>
      <c r="B8" s="12"/>
      <c r="C8" s="12"/>
      <c r="D8" s="12"/>
      <c r="E8" s="12"/>
      <c r="F8" s="13"/>
      <c r="G8" s="19"/>
      <c r="H8" s="62"/>
    </row>
    <row r="9" spans="1:13" ht="39.75" customHeight="1" thickBot="1" x14ac:dyDescent="0.4">
      <c r="F9" s="20" t="s">
        <v>30</v>
      </c>
      <c r="G9" s="21" t="s">
        <v>29</v>
      </c>
      <c r="H9" s="62"/>
      <c r="I9" s="11"/>
      <c r="J9" s="39"/>
      <c r="K9" s="11"/>
      <c r="L9" s="11"/>
    </row>
    <row r="10" spans="1:13" ht="38.25" customHeight="1" thickBot="1" x14ac:dyDescent="0.35">
      <c r="A10" s="80" t="s">
        <v>25</v>
      </c>
      <c r="B10" s="80"/>
      <c r="C10" s="80"/>
      <c r="D10" s="80"/>
      <c r="E10" s="81"/>
      <c r="F10" s="58">
        <v>18.14</v>
      </c>
      <c r="G10" s="71">
        <v>4469</v>
      </c>
      <c r="H10" s="24"/>
      <c r="I10" s="36"/>
      <c r="J10" s="50"/>
      <c r="K10" s="5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x14ac:dyDescent="0.2">
      <c r="G12" s="11"/>
      <c r="I12" s="11"/>
      <c r="J12" s="11"/>
      <c r="K12" s="11"/>
      <c r="L12" s="11"/>
      <c r="M12" s="11"/>
    </row>
    <row r="13" spans="1:13" ht="15.75" x14ac:dyDescent="0.25">
      <c r="A13" s="37" t="s">
        <v>34</v>
      </c>
      <c r="B13" s="37"/>
      <c r="C13" s="37"/>
      <c r="D13" s="37"/>
      <c r="E13" s="37"/>
      <c r="F13" s="38">
        <v>5.0999999999999997E-2</v>
      </c>
      <c r="G13" s="25"/>
      <c r="H13" s="1" t="s">
        <v>6</v>
      </c>
      <c r="I13" s="11"/>
      <c r="J13" s="11"/>
      <c r="K13" s="11"/>
      <c r="L13" s="11"/>
      <c r="M13" s="11"/>
    </row>
    <row r="14" spans="1:13" ht="15.75" x14ac:dyDescent="0.25">
      <c r="A14" s="37" t="s">
        <v>35</v>
      </c>
      <c r="B14" s="37"/>
      <c r="C14" s="37"/>
      <c r="D14" s="37"/>
      <c r="E14" s="37"/>
      <c r="F14" s="38">
        <v>2266.69</v>
      </c>
      <c r="G14" s="25"/>
      <c r="I14" s="11"/>
      <c r="J14" s="11"/>
      <c r="K14" s="11"/>
      <c r="L14" s="11"/>
      <c r="M14" s="11"/>
    </row>
    <row r="15" spans="1:13" x14ac:dyDescent="0.2">
      <c r="F15" s="26"/>
      <c r="G15" s="26"/>
      <c r="I15" s="11"/>
      <c r="J15" s="11"/>
      <c r="K15" s="11"/>
      <c r="L15" s="11"/>
      <c r="M15" s="11"/>
    </row>
    <row r="16" spans="1:13" ht="15" customHeight="1" x14ac:dyDescent="0.2">
      <c r="F16" s="26"/>
      <c r="G16" s="26"/>
      <c r="I16" s="11"/>
      <c r="J16" s="33"/>
      <c r="K16" s="34"/>
      <c r="L16" s="11"/>
      <c r="M16" s="11"/>
    </row>
    <row r="17" spans="6:13" ht="27.75" customHeight="1" x14ac:dyDescent="0.2">
      <c r="F17" s="26"/>
      <c r="G17" s="26"/>
      <c r="I17" s="31"/>
      <c r="J17" s="35"/>
      <c r="K17" s="31"/>
      <c r="L17" s="30"/>
      <c r="M17" s="11"/>
    </row>
    <row r="18" spans="6:13" ht="22.5" customHeight="1" x14ac:dyDescent="0.2">
      <c r="F18" s="27"/>
      <c r="G18" s="28"/>
      <c r="I18" s="31"/>
      <c r="J18" s="29"/>
      <c r="K18" s="32"/>
      <c r="L18" s="30"/>
      <c r="M18" s="11" t="s">
        <v>6</v>
      </c>
    </row>
    <row r="19" spans="6:13" ht="23.25" customHeight="1" x14ac:dyDescent="0.2">
      <c r="F19" s="26"/>
      <c r="G19" s="28"/>
      <c r="I19" s="11"/>
      <c r="J19" s="11"/>
      <c r="K19" s="11"/>
      <c r="L19" s="11"/>
      <c r="M19" s="11"/>
    </row>
    <row r="20" spans="6:13" ht="21" customHeight="1" x14ac:dyDescent="0.2">
      <c r="I20" s="11"/>
      <c r="J20" s="25"/>
      <c r="K20" s="11"/>
      <c r="L20" s="11"/>
      <c r="M20" s="11"/>
    </row>
  </sheetData>
  <mergeCells count="4">
    <mergeCell ref="A2:G2"/>
    <mergeCell ref="A1:G1"/>
    <mergeCell ref="A10:E10"/>
    <mergeCell ref="F4:H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F5"/>
  <sheetViews>
    <sheetView workbookViewId="0">
      <selection activeCell="D5" sqref="D5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</cols>
  <sheetData>
    <row r="1" spans="1:6" ht="52.5" customHeight="1" x14ac:dyDescent="0.2">
      <c r="A1" s="85" t="s">
        <v>45</v>
      </c>
      <c r="B1" s="86"/>
      <c r="C1" s="86"/>
      <c r="D1" s="86"/>
      <c r="E1" s="86"/>
      <c r="F1" s="87"/>
    </row>
    <row r="2" spans="1:6" ht="25.5" customHeight="1" x14ac:dyDescent="0.2">
      <c r="A2" s="83" t="s">
        <v>37</v>
      </c>
      <c r="B2" s="83"/>
      <c r="C2" s="83"/>
      <c r="D2" s="44" t="s">
        <v>38</v>
      </c>
      <c r="E2" s="44" t="s">
        <v>39</v>
      </c>
      <c r="F2" s="44" t="s">
        <v>40</v>
      </c>
    </row>
    <row r="3" spans="1:6" ht="32.25" customHeight="1" x14ac:dyDescent="0.2">
      <c r="A3" s="84" t="s">
        <v>41</v>
      </c>
      <c r="B3" s="84"/>
      <c r="C3" s="84"/>
      <c r="D3" s="45">
        <v>68.2</v>
      </c>
      <c r="E3" s="46">
        <v>866.1</v>
      </c>
      <c r="F3" s="46">
        <f>D3*E3</f>
        <v>59068.020000000004</v>
      </c>
    </row>
    <row r="4" spans="1:6" x14ac:dyDescent="0.2">
      <c r="A4" s="88"/>
      <c r="B4" s="89"/>
      <c r="C4" s="89"/>
      <c r="D4" s="89"/>
      <c r="E4" s="89"/>
      <c r="F4" s="90"/>
    </row>
    <row r="5" spans="1:6" ht="33.75" customHeight="1" x14ac:dyDescent="0.2">
      <c r="A5" s="84" t="s">
        <v>42</v>
      </c>
      <c r="B5" s="84"/>
      <c r="C5" s="84"/>
      <c r="D5" s="46">
        <v>10560.1</v>
      </c>
      <c r="E5" s="47"/>
      <c r="F5" s="48">
        <f>(F3-F4)/D5</f>
        <v>5.5935095311597429</v>
      </c>
    </row>
  </sheetData>
  <mergeCells count="5">
    <mergeCell ref="A2:C2"/>
    <mergeCell ref="A3:C3"/>
    <mergeCell ref="A5:C5"/>
    <mergeCell ref="A1:F1"/>
    <mergeCell ref="A4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2020-05-26T08:56:58Z</cp:lastPrinted>
  <dcterms:created xsi:type="dcterms:W3CDTF">1996-10-08T23:32:33Z</dcterms:created>
  <dcterms:modified xsi:type="dcterms:W3CDTF">2020-06-11T14:53:36Z</dcterms:modified>
</cp:coreProperties>
</file>